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Income Statement" sheetId="1" r:id="rId1"/>
    <sheet name="Balance Sheet" sheetId="2" r:id="rId2"/>
    <sheet name="Changes in Equity" sheetId="3" r:id="rId3"/>
    <sheet name="Cash Flow" sheetId="4" r:id="rId4"/>
  </sheets>
  <definedNames/>
  <calcPr fullCalcOnLoad="1"/>
</workbook>
</file>

<file path=xl/sharedStrings.xml><?xml version="1.0" encoding="utf-8"?>
<sst xmlns="http://schemas.openxmlformats.org/spreadsheetml/2006/main" count="175" uniqueCount="140">
  <si>
    <t>Current Year</t>
  </si>
  <si>
    <t>Quarter</t>
  </si>
  <si>
    <t>To Date</t>
  </si>
  <si>
    <t>Taxation</t>
  </si>
  <si>
    <t>(UNAUDITED)</t>
  </si>
  <si>
    <t>CURRENT</t>
  </si>
  <si>
    <t>QUARTER</t>
  </si>
  <si>
    <t>(AUDITED)</t>
  </si>
  <si>
    <t>AS AT</t>
  </si>
  <si>
    <t>PRECEDING</t>
  </si>
  <si>
    <t>END OF</t>
  </si>
  <si>
    <t xml:space="preserve">AS AT </t>
  </si>
  <si>
    <t>FINANCIAL</t>
  </si>
  <si>
    <t>YEAR END</t>
  </si>
  <si>
    <t>30.06.2002</t>
  </si>
  <si>
    <t>NON CURRENT ASSETS</t>
  </si>
  <si>
    <t>Property, plant and equipment</t>
  </si>
  <si>
    <t>Investment properties</t>
  </si>
  <si>
    <t>CURRENT ASSETS</t>
  </si>
  <si>
    <t>Amount due from customers on contracts</t>
  </si>
  <si>
    <t>Inventories</t>
  </si>
  <si>
    <t>Debtors</t>
  </si>
  <si>
    <t>Short term deposits</t>
  </si>
  <si>
    <t>Cash and bank balances</t>
  </si>
  <si>
    <t>Less: CURRENT LIABILITIES</t>
  </si>
  <si>
    <t>Amount due to customers on contracts</t>
  </si>
  <si>
    <t>Creditors</t>
  </si>
  <si>
    <t>Provision for charges</t>
  </si>
  <si>
    <t>Short term borrowings</t>
  </si>
  <si>
    <t>NET CURRENT ASSETS</t>
  </si>
  <si>
    <t>Less: NON CURRENT LIABILITY</t>
  </si>
  <si>
    <t>Deferred taxation</t>
  </si>
  <si>
    <t>Represented by:</t>
  </si>
  <si>
    <t>CAPITAL AND RESERVES</t>
  </si>
  <si>
    <t>Share capital</t>
  </si>
  <si>
    <t>Share premium</t>
  </si>
  <si>
    <t>Capital reserve</t>
  </si>
  <si>
    <t>Retained earnings</t>
  </si>
  <si>
    <t>SHAREHOLDERS' FUNDS</t>
  </si>
  <si>
    <t>CASH FLOWS FROM OPERATING ACTIVITIES</t>
  </si>
  <si>
    <t>Depreciation of property, plant and equipment</t>
  </si>
  <si>
    <t>Gain on disposal of property, plant and equipment</t>
  </si>
  <si>
    <t>Dividend income</t>
  </si>
  <si>
    <t>Interest income</t>
  </si>
  <si>
    <t>Operating profit before changes in working capital</t>
  </si>
  <si>
    <t>Cash generated from operations</t>
  </si>
  <si>
    <t>Taxation paid</t>
  </si>
  <si>
    <t>Interest received</t>
  </si>
  <si>
    <t>Interest paid</t>
  </si>
  <si>
    <t>Dividend received</t>
  </si>
  <si>
    <t>CASH FLOWS FROM INVESTING ACTIVITIES</t>
  </si>
  <si>
    <t>Purchase of property, plant and equipment</t>
  </si>
  <si>
    <t>Purchase of marketable securities</t>
  </si>
  <si>
    <t>Proceeds from disposal of marketable securities</t>
  </si>
  <si>
    <t>CASH FLOWS FROM FINANCING ACTIVITIES</t>
  </si>
  <si>
    <t>Short term borrowings repaid</t>
  </si>
  <si>
    <t>Dividend paid</t>
  </si>
  <si>
    <t xml:space="preserve">Share </t>
  </si>
  <si>
    <t>Share</t>
  </si>
  <si>
    <t>Capital</t>
  </si>
  <si>
    <t>reserve</t>
  </si>
  <si>
    <t>premium</t>
  </si>
  <si>
    <t>capital</t>
  </si>
  <si>
    <t>Distributable</t>
  </si>
  <si>
    <t>Retained</t>
  </si>
  <si>
    <t>earnings</t>
  </si>
  <si>
    <t>Total</t>
  </si>
  <si>
    <t>At 1 July 2002</t>
  </si>
  <si>
    <t>-</t>
  </si>
  <si>
    <t>Net profit</t>
  </si>
  <si>
    <t xml:space="preserve">      Non-distributable</t>
  </si>
  <si>
    <t>Share of results from an associate</t>
  </si>
  <si>
    <t>Net Profit attributable to shareholders</t>
  </si>
  <si>
    <t>Adjustments for:</t>
  </si>
  <si>
    <t>Proceeds from disposal of property, plant and equipment</t>
  </si>
  <si>
    <t>EPS - Basic (sen)</t>
  </si>
  <si>
    <t>EPS - Diluted (sen)</t>
  </si>
  <si>
    <t>Preceding Year</t>
  </si>
  <si>
    <t>Revenue</t>
  </si>
  <si>
    <t>Share of results of associate company</t>
  </si>
  <si>
    <t>Net Profit for the period</t>
  </si>
  <si>
    <t>RM'000</t>
  </si>
  <si>
    <t>bonus issue of 30,024,000 shares.</t>
  </si>
  <si>
    <t>CONDENSED CONSOLIDATED INCOME STATEMENTS</t>
  </si>
  <si>
    <r>
      <t>PINTARAS JAYA BERHAD</t>
    </r>
    <r>
      <rPr>
        <sz val="8"/>
        <rFont val="Arial"/>
        <family val="2"/>
      </rPr>
      <t>(189900H)</t>
    </r>
  </si>
  <si>
    <t xml:space="preserve">CONDENSED CONSOLIDATED BALANCE SHEETS </t>
  </si>
  <si>
    <t>Loss on disposal of marketable securities</t>
  </si>
  <si>
    <t>Allowance for diminution in value of marketable securities</t>
  </si>
  <si>
    <t>Changes in working capital</t>
  </si>
  <si>
    <t>Net changes in current assets</t>
  </si>
  <si>
    <t>Net changes in current liabilities</t>
  </si>
  <si>
    <t>CASH AND CASH EQUIVALENTS AT END OF FINANCIAL PERIOD</t>
  </si>
  <si>
    <t>CONDENSED CONSOLIDATED CASH FLOW STATEMENT</t>
  </si>
  <si>
    <t>NET CHANGE IN CASH &amp; CASH EQUIVALENTS</t>
  </si>
  <si>
    <t xml:space="preserve">                            Individual Period</t>
  </si>
  <si>
    <t xml:space="preserve">                       Cumulative Period</t>
  </si>
  <si>
    <t xml:space="preserve"> Corresponding</t>
  </si>
  <si>
    <t>Period</t>
  </si>
  <si>
    <t xml:space="preserve">           the  financial year ended 30th June 2002)</t>
  </si>
  <si>
    <t>Net tangible assets per share (RM)</t>
  </si>
  <si>
    <t>Ended</t>
  </si>
  <si>
    <t>CONDENSED CONSOLIDATED STATEMENT OF CHANGES IN EQUITY</t>
  </si>
  <si>
    <t>Net cash flow from operating activities</t>
  </si>
  <si>
    <t>Net cash flow from investing activities</t>
  </si>
  <si>
    <t>Net cash flow from financing activities</t>
  </si>
  <si>
    <t xml:space="preserve">      Financial Report for the year ended 30th June 2002)</t>
  </si>
  <si>
    <t>(The Condensed Consolidated Income Statements should be read in conjunction with the Annual Financial Report for</t>
  </si>
  <si>
    <t>CASH AND CASH EQUIVALENTS AT BEGINNING OF FINANCIAL YEAR</t>
  </si>
  <si>
    <t>The comparatives for the preceding period on the basic EPS and the diluted EPS have been adjusted for the 3 for 5</t>
  </si>
  <si>
    <t>Finance cost</t>
  </si>
  <si>
    <t>Cost of sales</t>
  </si>
  <si>
    <t>Gross profit</t>
  </si>
  <si>
    <t>Other operating income</t>
  </si>
  <si>
    <t>Administrative expenses</t>
  </si>
  <si>
    <t>Other operating expenses</t>
  </si>
  <si>
    <t>Profit from operations</t>
  </si>
  <si>
    <t>Profit from ordinary activities before taxation</t>
  </si>
  <si>
    <t>Investment in an associate</t>
  </si>
  <si>
    <t>Amount due from an associate</t>
  </si>
  <si>
    <t>Interest expense</t>
  </si>
  <si>
    <t>Marketable securities</t>
  </si>
  <si>
    <t>(The Condensed Consolidated Balance Sheets should be read in conjunction with the Annual Financial</t>
  </si>
  <si>
    <t xml:space="preserve">        Report for the year ended 30th June 2002)</t>
  </si>
  <si>
    <t>(The Condensed Consolidated Statements of Changes in Equity should be read in conjunction with the Annual</t>
  </si>
  <si>
    <t xml:space="preserve">       Financial Report for the  year ended 30th June 2002)</t>
  </si>
  <si>
    <t>(The Condensed Consolidated Cash Flow Statements should be read in conjunction with the Annual</t>
  </si>
  <si>
    <t>Dividends</t>
  </si>
  <si>
    <t xml:space="preserve">           MASB 26 Interim Financial Reporting.</t>
  </si>
  <si>
    <t xml:space="preserve">           accordance with MASB 26 Interim Financial Reporting.</t>
  </si>
  <si>
    <t>Interim report for the six months ended 31 December 2002</t>
  </si>
  <si>
    <t>31.12.2002</t>
  </si>
  <si>
    <t>31.12.2001</t>
  </si>
  <si>
    <t>As at 31 December 2002</t>
  </si>
  <si>
    <t>Dividend payable</t>
  </si>
  <si>
    <t>For The Financial Quarter Ended 31 December 2002</t>
  </si>
  <si>
    <t>At 31 December 2002</t>
  </si>
  <si>
    <t>Provision for other charges written back</t>
  </si>
  <si>
    <t>For the Financial Quarter Ended 31 December 2002</t>
  </si>
  <si>
    <t xml:space="preserve">Note : There are no comparative figures as this is the first year interim financial report prepared in </t>
  </si>
  <si>
    <t>Note : There are no comparative figures as this is the first year interim financial report prepared in accordance with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</si>
</sst>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0.0"/>
    <numFmt numFmtId="174" formatCode="#,##0;[Red]#,##0"/>
    <numFmt numFmtId="175" formatCode="#,##0.0_);\(#,##0.0\)"/>
    <numFmt numFmtId="176" formatCode="#,##0.000_);\(#,##0.000\)"/>
    <numFmt numFmtId="177" formatCode="#,##0.0000_);\(#,##0.0000\)"/>
    <numFmt numFmtId="178" formatCode="_(* #,##0.0000_);_(* \(#,##0.0000\);_(* &quot;-&quot;??_);_(@_)"/>
    <numFmt numFmtId="179" formatCode="_(* #,##0.0000_);_(* \(#,##0.0000\);_(* &quot;-&quot;????_);_(@_)"/>
    <numFmt numFmtId="180" formatCode="_(* #,##0.00000_);_(* \(#,##0.00000\);_(* &quot;-&quot;??_);_(@_)"/>
  </numFmts>
  <fonts count="7">
    <font>
      <sz val="10"/>
      <name val="Arial"/>
      <family val="0"/>
    </font>
    <font>
      <b/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2"/>
      <name val="Informal Roman"/>
      <family val="4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43" fontId="0" fillId="0" borderId="0" xfId="15" applyAlignment="1">
      <alignment/>
    </xf>
    <xf numFmtId="43" fontId="0" fillId="0" borderId="0" xfId="15" applyAlignment="1">
      <alignment horizontal="center"/>
    </xf>
    <xf numFmtId="171" fontId="0" fillId="0" borderId="0" xfId="15" applyNumberFormat="1" applyAlignment="1">
      <alignment/>
    </xf>
    <xf numFmtId="171" fontId="0" fillId="0" borderId="0" xfId="15" applyNumberFormat="1" applyAlignment="1">
      <alignment horizontal="center"/>
    </xf>
    <xf numFmtId="171" fontId="0" fillId="0" borderId="1" xfId="15" applyNumberFormat="1" applyBorder="1" applyAlignment="1">
      <alignment/>
    </xf>
    <xf numFmtId="171" fontId="0" fillId="0" borderId="0" xfId="15" applyNumberFormat="1" applyFont="1" applyAlignment="1">
      <alignment/>
    </xf>
    <xf numFmtId="171" fontId="0" fillId="0" borderId="0" xfId="15" applyNumberFormat="1" applyBorder="1" applyAlignment="1">
      <alignment/>
    </xf>
    <xf numFmtId="171" fontId="0" fillId="0" borderId="2" xfId="15" applyNumberFormat="1" applyBorder="1" applyAlignment="1">
      <alignment/>
    </xf>
    <xf numFmtId="171" fontId="0" fillId="0" borderId="3" xfId="15" applyNumberFormat="1" applyBorder="1" applyAlignment="1">
      <alignment/>
    </xf>
    <xf numFmtId="37" fontId="0" fillId="0" borderId="0" xfId="0" applyNumberFormat="1" applyAlignment="1">
      <alignment/>
    </xf>
    <xf numFmtId="37" fontId="0" fillId="0" borderId="0" xfId="0" applyNumberFormat="1" applyAlignment="1">
      <alignment horizontal="center"/>
    </xf>
    <xf numFmtId="37" fontId="0" fillId="0" borderId="0" xfId="0" applyNumberFormat="1" applyAlignment="1" quotePrefix="1">
      <alignment horizontal="center"/>
    </xf>
    <xf numFmtId="37" fontId="0" fillId="0" borderId="2" xfId="0" applyNumberFormat="1" applyBorder="1" applyAlignment="1">
      <alignment/>
    </xf>
    <xf numFmtId="37" fontId="0" fillId="0" borderId="4" xfId="0" applyNumberFormat="1" applyBorder="1" applyAlignment="1">
      <alignment/>
    </xf>
    <xf numFmtId="37" fontId="0" fillId="0" borderId="1" xfId="0" applyNumberFormat="1" applyBorder="1" applyAlignment="1">
      <alignment/>
    </xf>
    <xf numFmtId="37" fontId="0" fillId="0" borderId="0" xfId="0" applyNumberFormat="1" applyBorder="1" applyAlignment="1">
      <alignment/>
    </xf>
    <xf numFmtId="37" fontId="0" fillId="0" borderId="0" xfId="0" applyNumberFormat="1" applyFont="1" applyAlignment="1">
      <alignment/>
    </xf>
    <xf numFmtId="0" fontId="0" fillId="0" borderId="0" xfId="15" applyNumberFormat="1" applyAlignment="1">
      <alignment horizontal="center"/>
    </xf>
    <xf numFmtId="37" fontId="0" fillId="0" borderId="3" xfId="0" applyNumberFormat="1" applyBorder="1" applyAlignment="1">
      <alignment/>
    </xf>
    <xf numFmtId="39" fontId="0" fillId="0" borderId="5" xfId="0" applyNumberFormat="1" applyBorder="1" applyAlignment="1">
      <alignment/>
    </xf>
    <xf numFmtId="39" fontId="0" fillId="0" borderId="6" xfId="0" applyNumberFormat="1" applyBorder="1" applyAlignment="1">
      <alignment/>
    </xf>
    <xf numFmtId="39" fontId="0" fillId="0" borderId="0" xfId="0" applyNumberFormat="1" applyAlignment="1">
      <alignment/>
    </xf>
    <xf numFmtId="171" fontId="0" fillId="0" borderId="0" xfId="15" applyNumberFormat="1" applyFont="1" applyAlignment="1">
      <alignment horizontal="center"/>
    </xf>
    <xf numFmtId="43" fontId="0" fillId="0" borderId="0" xfId="15" applyFont="1" applyAlignment="1">
      <alignment/>
    </xf>
    <xf numFmtId="37" fontId="3" fillId="0" borderId="0" xfId="0" applyNumberFormat="1" applyFont="1" applyAlignment="1">
      <alignment/>
    </xf>
    <xf numFmtId="37" fontId="1" fillId="0" borderId="0" xfId="0" applyNumberFormat="1" applyFont="1" applyAlignment="1">
      <alignment/>
    </xf>
    <xf numFmtId="37" fontId="4" fillId="0" borderId="0" xfId="0" applyNumberFormat="1" applyFont="1" applyAlignment="1">
      <alignment/>
    </xf>
    <xf numFmtId="43" fontId="4" fillId="0" borderId="0" xfId="15" applyFont="1" applyAlignment="1">
      <alignment/>
    </xf>
    <xf numFmtId="0" fontId="0" fillId="0" borderId="0" xfId="15" applyNumberFormat="1" applyFont="1" applyAlignment="1">
      <alignment horizontal="center"/>
    </xf>
    <xf numFmtId="178" fontId="0" fillId="0" borderId="0" xfId="15" applyNumberFormat="1" applyAlignment="1">
      <alignment/>
    </xf>
    <xf numFmtId="171" fontId="6" fillId="0" borderId="0" xfId="15" applyNumberFormat="1" applyFont="1" applyAlignment="1">
      <alignment/>
    </xf>
    <xf numFmtId="171" fontId="0" fillId="0" borderId="0" xfId="15" applyNumberFormat="1" applyFont="1" applyAlignment="1" quotePrefix="1">
      <alignment/>
    </xf>
    <xf numFmtId="37" fontId="5" fillId="0" borderId="0" xfId="0" applyNumberFormat="1" applyFont="1" applyBorder="1" applyAlignment="1">
      <alignment horizontal="center"/>
    </xf>
    <xf numFmtId="37" fontId="5" fillId="0" borderId="0" xfId="0" applyNumberFormat="1" applyFont="1" applyBorder="1" applyAlignment="1">
      <alignment/>
    </xf>
    <xf numFmtId="43" fontId="0" fillId="0" borderId="0" xfId="15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H52"/>
  <sheetViews>
    <sheetView tabSelected="1" workbookViewId="0" topLeftCell="A1">
      <selection activeCell="B1" sqref="B1"/>
    </sheetView>
  </sheetViews>
  <sheetFormatPr defaultColWidth="9.140625" defaultRowHeight="12.75"/>
  <cols>
    <col min="1" max="1" width="9.140625" style="10" customWidth="1"/>
    <col min="2" max="2" width="40.28125" style="10" customWidth="1"/>
    <col min="3" max="3" width="12.8515625" style="10" customWidth="1"/>
    <col min="4" max="4" width="13.8515625" style="10" bestFit="1" customWidth="1"/>
    <col min="5" max="5" width="2.57421875" style="10" customWidth="1"/>
    <col min="6" max="6" width="11.57421875" style="10" customWidth="1"/>
    <col min="7" max="7" width="13.8515625" style="10" bestFit="1" customWidth="1"/>
    <col min="8" max="16384" width="9.140625" style="10" customWidth="1"/>
  </cols>
  <sheetData>
    <row r="3" spans="2:7" ht="15.75">
      <c r="B3" s="25" t="s">
        <v>84</v>
      </c>
      <c r="G3" s="33"/>
    </row>
    <row r="4" spans="2:7" ht="12.75">
      <c r="B4" s="17" t="s">
        <v>129</v>
      </c>
      <c r="G4" s="34"/>
    </row>
    <row r="6" ht="12.75">
      <c r="B6" s="10" t="s">
        <v>83</v>
      </c>
    </row>
    <row r="7" ht="12.75">
      <c r="B7" s="17" t="s">
        <v>137</v>
      </c>
    </row>
    <row r="9" spans="3:7" ht="12.75">
      <c r="C9" s="29" t="s">
        <v>94</v>
      </c>
      <c r="D9" s="18"/>
      <c r="E9" s="11"/>
      <c r="F9" s="29" t="s">
        <v>95</v>
      </c>
      <c r="G9" s="18"/>
    </row>
    <row r="10" spans="3:7" ht="12.75">
      <c r="C10" s="11" t="s">
        <v>0</v>
      </c>
      <c r="D10" s="11" t="s">
        <v>77</v>
      </c>
      <c r="E10" s="11"/>
      <c r="F10" s="11" t="s">
        <v>0</v>
      </c>
      <c r="G10" s="11" t="s">
        <v>77</v>
      </c>
    </row>
    <row r="11" spans="3:7" ht="12.75">
      <c r="C11" s="11" t="s">
        <v>1</v>
      </c>
      <c r="D11" s="10" t="s">
        <v>96</v>
      </c>
      <c r="E11" s="11"/>
      <c r="F11" s="11" t="s">
        <v>2</v>
      </c>
      <c r="G11" s="10" t="s">
        <v>96</v>
      </c>
    </row>
    <row r="12" spans="3:7" ht="12.75">
      <c r="C12" s="11"/>
      <c r="D12" s="11" t="s">
        <v>1</v>
      </c>
      <c r="E12" s="11"/>
      <c r="F12" s="11"/>
      <c r="G12" s="11" t="s">
        <v>97</v>
      </c>
    </row>
    <row r="13" spans="3:7" ht="12.75">
      <c r="C13" s="11" t="s">
        <v>130</v>
      </c>
      <c r="D13" s="11" t="s">
        <v>131</v>
      </c>
      <c r="E13" s="11"/>
      <c r="F13" s="11" t="s">
        <v>130</v>
      </c>
      <c r="G13" s="11" t="s">
        <v>131</v>
      </c>
    </row>
    <row r="14" spans="3:7" ht="12.75">
      <c r="C14" s="11" t="s">
        <v>81</v>
      </c>
      <c r="D14" s="11" t="s">
        <v>81</v>
      </c>
      <c r="E14" s="11"/>
      <c r="F14" s="11" t="s">
        <v>81</v>
      </c>
      <c r="G14" s="11" t="s">
        <v>81</v>
      </c>
    </row>
    <row r="16" spans="2:7" ht="12.75">
      <c r="B16" s="10" t="s">
        <v>78</v>
      </c>
      <c r="C16" s="10">
        <v>9758</v>
      </c>
      <c r="D16" s="10">
        <v>16356</v>
      </c>
      <c r="F16" s="10">
        <v>23327</v>
      </c>
      <c r="G16" s="10">
        <v>31695</v>
      </c>
    </row>
    <row r="18" spans="2:7" ht="12.75">
      <c r="B18" s="10" t="s">
        <v>110</v>
      </c>
      <c r="C18" s="14">
        <v>-7478</v>
      </c>
      <c r="D18" s="14">
        <v>-12603</v>
      </c>
      <c r="F18" s="14">
        <v>-16903</v>
      </c>
      <c r="G18" s="14">
        <v>-23748</v>
      </c>
    </row>
    <row r="19" spans="2:7" ht="18.75" customHeight="1">
      <c r="B19" s="10" t="s">
        <v>111</v>
      </c>
      <c r="C19" s="10">
        <f>+C18+C16</f>
        <v>2280</v>
      </c>
      <c r="D19" s="10">
        <f>+D18+D16</f>
        <v>3753</v>
      </c>
      <c r="F19" s="10">
        <f>+F18+F16</f>
        <v>6424</v>
      </c>
      <c r="G19" s="10">
        <f>+G18+G16</f>
        <v>7947</v>
      </c>
    </row>
    <row r="20" ht="12.75" customHeight="1"/>
    <row r="21" spans="2:7" ht="12.75">
      <c r="B21" s="10" t="s">
        <v>112</v>
      </c>
      <c r="C21" s="10">
        <v>3928</v>
      </c>
      <c r="D21" s="10">
        <v>2144</v>
      </c>
      <c r="F21" s="10">
        <v>4656</v>
      </c>
      <c r="G21" s="10">
        <v>2706</v>
      </c>
    </row>
    <row r="23" spans="2:7" ht="12.75">
      <c r="B23" s="10" t="s">
        <v>113</v>
      </c>
      <c r="C23" s="10">
        <v>-393</v>
      </c>
      <c r="D23" s="10">
        <v>-390</v>
      </c>
      <c r="F23" s="10">
        <v>-808</v>
      </c>
      <c r="G23" s="10">
        <v>-815</v>
      </c>
    </row>
    <row r="25" spans="2:7" ht="12.75">
      <c r="B25" s="10" t="s">
        <v>114</v>
      </c>
      <c r="C25" s="10">
        <v>-1239</v>
      </c>
      <c r="D25" s="10">
        <v>-1503</v>
      </c>
      <c r="F25" s="10">
        <v>-3204</v>
      </c>
      <c r="G25" s="10">
        <v>-3015</v>
      </c>
    </row>
    <row r="27" spans="2:7" ht="12.75">
      <c r="B27" s="10" t="s">
        <v>115</v>
      </c>
      <c r="C27" s="13">
        <f>+C19+C23+C25+C21</f>
        <v>4576</v>
      </c>
      <c r="D27" s="13">
        <f>+D19+D23+D25+D21</f>
        <v>4004</v>
      </c>
      <c r="F27" s="13">
        <f>+F19+F23+F25+F21</f>
        <v>7068</v>
      </c>
      <c r="G27" s="13">
        <f>+G19+G23+G25+G21</f>
        <v>6823</v>
      </c>
    </row>
    <row r="29" spans="2:7" ht="12.75">
      <c r="B29" s="10" t="s">
        <v>109</v>
      </c>
      <c r="C29" s="10">
        <v>-71</v>
      </c>
      <c r="D29" s="10">
        <v>-99</v>
      </c>
      <c r="F29" s="10">
        <v>-134</v>
      </c>
      <c r="G29" s="10">
        <v>-186</v>
      </c>
    </row>
    <row r="31" spans="2:7" ht="12.75">
      <c r="B31" s="10" t="s">
        <v>79</v>
      </c>
      <c r="C31" s="14">
        <v>88</v>
      </c>
      <c r="D31" s="14">
        <v>0</v>
      </c>
      <c r="F31" s="14">
        <v>214</v>
      </c>
      <c r="G31" s="14">
        <v>0</v>
      </c>
    </row>
    <row r="33" spans="2:7" ht="12.75">
      <c r="B33" s="10" t="s">
        <v>116</v>
      </c>
      <c r="C33" s="10">
        <f>+C31+C29+C27</f>
        <v>4593</v>
      </c>
      <c r="D33" s="10">
        <f>+D31+D29+D27</f>
        <v>3905</v>
      </c>
      <c r="F33" s="10">
        <f>+F31+F29+F27</f>
        <v>7148</v>
      </c>
      <c r="G33" s="10">
        <f>+G31+G29+G27</f>
        <v>6637</v>
      </c>
    </row>
    <row r="35" spans="2:7" ht="12.75">
      <c r="B35" s="10" t="s">
        <v>3</v>
      </c>
      <c r="C35" s="10">
        <v>-652</v>
      </c>
      <c r="D35" s="10">
        <v>-637</v>
      </c>
      <c r="F35" s="10">
        <v>-1355</v>
      </c>
      <c r="G35" s="10">
        <v>-1186</v>
      </c>
    </row>
    <row r="37" spans="2:7" ht="13.5" thickBot="1">
      <c r="B37" s="10" t="s">
        <v>80</v>
      </c>
      <c r="C37" s="19">
        <f>+C35+C33</f>
        <v>3941</v>
      </c>
      <c r="D37" s="19">
        <f>+D35+D33</f>
        <v>3268</v>
      </c>
      <c r="E37" s="16"/>
      <c r="F37" s="19">
        <f>+F35+F33</f>
        <v>5793</v>
      </c>
      <c r="G37" s="19">
        <f>+G35+G33</f>
        <v>5451</v>
      </c>
    </row>
    <row r="38" ht="13.5" thickTop="1"/>
    <row r="40" spans="2:7" ht="13.5" thickBot="1">
      <c r="B40" s="10" t="s">
        <v>75</v>
      </c>
      <c r="C40" s="20">
        <v>4.9222</v>
      </c>
      <c r="D40" s="22">
        <v>4.0812</v>
      </c>
      <c r="F40" s="20">
        <v>7.235</v>
      </c>
      <c r="G40" s="20">
        <v>6.8077</v>
      </c>
    </row>
    <row r="41" spans="2:7" ht="13.5" thickBot="1">
      <c r="B41" s="10" t="s">
        <v>76</v>
      </c>
      <c r="C41" s="21">
        <v>4.9222</v>
      </c>
      <c r="D41" s="21">
        <v>4.0812</v>
      </c>
      <c r="F41" s="21">
        <v>7.235</v>
      </c>
      <c r="G41" s="21">
        <v>6.8077</v>
      </c>
    </row>
    <row r="45" ht="12.75">
      <c r="B45" s="10" t="s">
        <v>108</v>
      </c>
    </row>
    <row r="46" ht="12.75">
      <c r="B46" s="10" t="s">
        <v>82</v>
      </c>
    </row>
    <row r="51" spans="2:8" ht="12.75">
      <c r="B51" s="26" t="s">
        <v>106</v>
      </c>
      <c r="C51" s="26"/>
      <c r="D51" s="26"/>
      <c r="E51" s="26"/>
      <c r="F51" s="26"/>
      <c r="G51" s="26"/>
      <c r="H51" s="27"/>
    </row>
    <row r="52" spans="2:8" ht="12.75">
      <c r="B52" s="26" t="s">
        <v>98</v>
      </c>
      <c r="C52" s="26"/>
      <c r="D52" s="26"/>
      <c r="E52" s="26"/>
      <c r="F52" s="26"/>
      <c r="G52" s="26"/>
      <c r="H52" s="27"/>
    </row>
  </sheetData>
  <printOptions/>
  <pageMargins left="0.75" right="0.5" top="0.75" bottom="0.75" header="0.5" footer="0.5"/>
  <pageSetup fitToHeight="1" fitToWidth="1" horizontalDpi="300" verticalDpi="3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63"/>
  <sheetViews>
    <sheetView workbookViewId="0" topLeftCell="A1">
      <selection activeCell="B1" sqref="B1"/>
    </sheetView>
  </sheetViews>
  <sheetFormatPr defaultColWidth="9.140625" defaultRowHeight="12.75"/>
  <cols>
    <col min="1" max="1" width="5.00390625" style="1" customWidth="1"/>
    <col min="2" max="2" width="47.8515625" style="1" customWidth="1"/>
    <col min="3" max="3" width="13.421875" style="1" customWidth="1"/>
    <col min="4" max="4" width="4.57421875" style="1" customWidth="1"/>
    <col min="5" max="5" width="14.140625" style="1" customWidth="1"/>
    <col min="6" max="6" width="5.140625" style="1" customWidth="1"/>
    <col min="7" max="7" width="12.8515625" style="1" bestFit="1" customWidth="1"/>
    <col min="8" max="16384" width="9.140625" style="1" customWidth="1"/>
  </cols>
  <sheetData>
    <row r="3" ht="15.75">
      <c r="B3" s="25" t="s">
        <v>84</v>
      </c>
    </row>
    <row r="4" ht="12.75">
      <c r="B4" s="17" t="s">
        <v>129</v>
      </c>
    </row>
    <row r="6" ht="12.75">
      <c r="B6" s="24" t="s">
        <v>85</v>
      </c>
    </row>
    <row r="7" ht="12.75">
      <c r="B7" s="24" t="s">
        <v>132</v>
      </c>
    </row>
    <row r="9" spans="3:5" ht="12.75">
      <c r="C9" s="2" t="s">
        <v>4</v>
      </c>
      <c r="D9" s="2"/>
      <c r="E9" s="2" t="s">
        <v>7</v>
      </c>
    </row>
    <row r="10" spans="3:5" ht="12.75">
      <c r="C10" s="2" t="s">
        <v>11</v>
      </c>
      <c r="D10" s="2"/>
      <c r="E10" s="2" t="s">
        <v>8</v>
      </c>
    </row>
    <row r="11" spans="3:5" ht="12.75">
      <c r="C11" s="2" t="s">
        <v>10</v>
      </c>
      <c r="D11" s="2"/>
      <c r="E11" s="2" t="s">
        <v>9</v>
      </c>
    </row>
    <row r="12" spans="3:5" ht="12.75">
      <c r="C12" s="2" t="s">
        <v>5</v>
      </c>
      <c r="D12" s="2"/>
      <c r="E12" s="2" t="s">
        <v>12</v>
      </c>
    </row>
    <row r="13" spans="3:5" ht="12.75">
      <c r="C13" s="2" t="s">
        <v>6</v>
      </c>
      <c r="D13" s="2"/>
      <c r="E13" s="2" t="s">
        <v>13</v>
      </c>
    </row>
    <row r="14" spans="3:5" ht="12.75">
      <c r="C14" s="35" t="s">
        <v>130</v>
      </c>
      <c r="D14" s="2"/>
      <c r="E14" s="2" t="s">
        <v>14</v>
      </c>
    </row>
    <row r="15" spans="3:5" ht="12.75">
      <c r="C15" s="35" t="s">
        <v>81</v>
      </c>
      <c r="D15" s="2"/>
      <c r="E15" s="35" t="s">
        <v>81</v>
      </c>
    </row>
    <row r="17" ht="12.75">
      <c r="B17" s="1" t="s">
        <v>15</v>
      </c>
    </row>
    <row r="18" spans="2:5" ht="12.75">
      <c r="B18" s="1" t="s">
        <v>16</v>
      </c>
      <c r="C18" s="3">
        <v>39391</v>
      </c>
      <c r="D18" s="3"/>
      <c r="E18" s="3">
        <v>41548</v>
      </c>
    </row>
    <row r="19" spans="2:5" ht="12.75">
      <c r="B19" s="24" t="s">
        <v>117</v>
      </c>
      <c r="C19" s="3">
        <v>312</v>
      </c>
      <c r="D19" s="3"/>
      <c r="E19" s="3">
        <v>154</v>
      </c>
    </row>
    <row r="20" spans="2:5" ht="12.75">
      <c r="B20" s="1" t="s">
        <v>17</v>
      </c>
      <c r="C20" s="3">
        <v>9048</v>
      </c>
      <c r="D20" s="3"/>
      <c r="E20" s="3">
        <v>9048</v>
      </c>
    </row>
    <row r="21" spans="3:5" ht="12.75">
      <c r="C21" s="5">
        <f>SUM(C18:C20)</f>
        <v>48751</v>
      </c>
      <c r="D21" s="7"/>
      <c r="E21" s="5">
        <f>SUM(E18:E20)</f>
        <v>50750</v>
      </c>
    </row>
    <row r="22" spans="3:5" ht="12.75">
      <c r="C22" s="3"/>
      <c r="D22" s="3"/>
      <c r="E22" s="3"/>
    </row>
    <row r="23" spans="2:5" ht="12.75">
      <c r="B23" s="1" t="s">
        <v>18</v>
      </c>
      <c r="C23" s="3"/>
      <c r="D23" s="3"/>
      <c r="E23" s="3"/>
    </row>
    <row r="24" spans="2:6" ht="12.75">
      <c r="B24" s="1" t="s">
        <v>19</v>
      </c>
      <c r="C24" s="3">
        <v>2519</v>
      </c>
      <c r="D24" s="3"/>
      <c r="E24" s="3">
        <v>470</v>
      </c>
      <c r="F24" s="28"/>
    </row>
    <row r="25" spans="2:6" ht="12.75">
      <c r="B25" s="1" t="s">
        <v>20</v>
      </c>
      <c r="C25" s="3">
        <v>10960</v>
      </c>
      <c r="D25" s="3"/>
      <c r="E25" s="3">
        <v>9358</v>
      </c>
      <c r="F25" s="28"/>
    </row>
    <row r="26" spans="2:6" ht="12.75">
      <c r="B26" s="1" t="s">
        <v>21</v>
      </c>
      <c r="C26" s="3">
        <v>17447</v>
      </c>
      <c r="D26" s="3"/>
      <c r="E26" s="3">
        <v>23185</v>
      </c>
      <c r="F26" s="28"/>
    </row>
    <row r="27" spans="2:6" ht="12.75">
      <c r="B27" s="24" t="s">
        <v>118</v>
      </c>
      <c r="C27" s="3">
        <v>1047</v>
      </c>
      <c r="D27" s="3"/>
      <c r="E27" s="3">
        <v>755</v>
      </c>
      <c r="F27" s="28"/>
    </row>
    <row r="28" spans="2:5" ht="12.75">
      <c r="B28" s="24" t="s">
        <v>120</v>
      </c>
      <c r="C28" s="3">
        <v>8867</v>
      </c>
      <c r="D28" s="3"/>
      <c r="E28" s="3">
        <v>8420</v>
      </c>
    </row>
    <row r="29" spans="2:5" ht="12.75">
      <c r="B29" s="1" t="s">
        <v>22</v>
      </c>
      <c r="C29" s="3">
        <v>35307</v>
      </c>
      <c r="D29" s="3"/>
      <c r="E29" s="3">
        <v>32193</v>
      </c>
    </row>
    <row r="30" spans="2:5" ht="12.75">
      <c r="B30" s="1" t="s">
        <v>23</v>
      </c>
      <c r="C30" s="3">
        <v>3885</v>
      </c>
      <c r="D30" s="3"/>
      <c r="E30" s="3">
        <v>527</v>
      </c>
    </row>
    <row r="31" spans="3:5" ht="12.75">
      <c r="C31" s="5">
        <f>SUM(C24:C30)</f>
        <v>80032</v>
      </c>
      <c r="D31" s="7"/>
      <c r="E31" s="5">
        <f>SUM(E24:E30)</f>
        <v>74908</v>
      </c>
    </row>
    <row r="32" spans="3:5" ht="12.75">
      <c r="C32" s="3"/>
      <c r="D32" s="3"/>
      <c r="E32" s="3"/>
    </row>
    <row r="33" spans="2:5" ht="12.75">
      <c r="B33" s="1" t="s">
        <v>24</v>
      </c>
      <c r="C33" s="3"/>
      <c r="D33" s="3"/>
      <c r="E33" s="3"/>
    </row>
    <row r="34" spans="2:5" ht="12.75">
      <c r="B34" s="1" t="s">
        <v>25</v>
      </c>
      <c r="C34" s="3">
        <v>149</v>
      </c>
      <c r="D34" s="3"/>
      <c r="E34" s="3">
        <v>41</v>
      </c>
    </row>
    <row r="35" spans="2:5" ht="12.75">
      <c r="B35" s="1" t="s">
        <v>26</v>
      </c>
      <c r="C35" s="3">
        <v>6622</v>
      </c>
      <c r="D35" s="3"/>
      <c r="E35" s="3">
        <v>5802</v>
      </c>
    </row>
    <row r="36" spans="2:5" ht="12.75">
      <c r="B36" s="1" t="s">
        <v>27</v>
      </c>
      <c r="C36" s="3">
        <v>0</v>
      </c>
      <c r="D36" s="3"/>
      <c r="E36" s="3">
        <v>3000</v>
      </c>
    </row>
    <row r="37" spans="2:5" ht="12.75">
      <c r="B37" s="1" t="s">
        <v>28</v>
      </c>
      <c r="C37" s="3">
        <v>7000</v>
      </c>
      <c r="D37" s="3"/>
      <c r="E37" s="3">
        <v>8063</v>
      </c>
    </row>
    <row r="38" spans="2:5" ht="12.75">
      <c r="B38" s="24" t="s">
        <v>133</v>
      </c>
      <c r="C38" s="3">
        <v>2882</v>
      </c>
      <c r="D38" s="3"/>
      <c r="E38" s="23">
        <v>0</v>
      </c>
    </row>
    <row r="39" spans="2:5" ht="12.75">
      <c r="B39" s="1" t="s">
        <v>3</v>
      </c>
      <c r="C39" s="3">
        <v>349</v>
      </c>
      <c r="D39" s="3"/>
      <c r="E39" s="3">
        <v>13</v>
      </c>
    </row>
    <row r="40" spans="3:5" ht="12.75">
      <c r="C40" s="5">
        <f>SUM(C34:C39)</f>
        <v>17002</v>
      </c>
      <c r="D40" s="7"/>
      <c r="E40" s="5">
        <f>SUM(E34:E39)</f>
        <v>16919</v>
      </c>
    </row>
    <row r="41" spans="2:5" ht="12.75">
      <c r="B41" s="1" t="s">
        <v>29</v>
      </c>
      <c r="C41" s="3">
        <f>+C31-C40</f>
        <v>63030</v>
      </c>
      <c r="D41" s="7"/>
      <c r="E41" s="3">
        <f>+E31-E40</f>
        <v>57989</v>
      </c>
    </row>
    <row r="42" spans="3:5" ht="12.75">
      <c r="C42" s="5">
        <f>+C41+C21</f>
        <v>111781</v>
      </c>
      <c r="D42" s="7"/>
      <c r="E42" s="5">
        <f>+E41+E21</f>
        <v>108739</v>
      </c>
    </row>
    <row r="43" spans="3:5" ht="12.75">
      <c r="C43" s="3"/>
      <c r="D43" s="3"/>
      <c r="E43" s="3"/>
    </row>
    <row r="44" spans="2:5" ht="12.75">
      <c r="B44" s="1" t="s">
        <v>30</v>
      </c>
      <c r="C44" s="3"/>
      <c r="D44" s="3"/>
      <c r="E44" s="3"/>
    </row>
    <row r="45" spans="2:5" ht="12.75">
      <c r="B45" s="1" t="s">
        <v>31</v>
      </c>
      <c r="C45" s="3">
        <v>3833</v>
      </c>
      <c r="D45" s="3"/>
      <c r="E45" s="3">
        <v>3702</v>
      </c>
    </row>
    <row r="46" spans="3:5" ht="12.75">
      <c r="C46" s="5">
        <f>+C45</f>
        <v>3833</v>
      </c>
      <c r="D46" s="8"/>
      <c r="E46" s="5">
        <f>+E45</f>
        <v>3702</v>
      </c>
    </row>
    <row r="47" spans="3:5" ht="13.5" thickBot="1">
      <c r="C47" s="9">
        <f>+C42-C46</f>
        <v>107948</v>
      </c>
      <c r="D47" s="7"/>
      <c r="E47" s="9">
        <f>+E42-E46</f>
        <v>105037</v>
      </c>
    </row>
    <row r="48" spans="3:5" ht="13.5" thickTop="1">
      <c r="C48" s="3"/>
      <c r="D48" s="3"/>
      <c r="E48" s="3"/>
    </row>
    <row r="49" spans="3:5" ht="12.75">
      <c r="C49" s="3"/>
      <c r="D49" s="3"/>
      <c r="E49" s="3"/>
    </row>
    <row r="50" spans="2:5" ht="12.75">
      <c r="B50" s="1" t="s">
        <v>32</v>
      </c>
      <c r="C50" s="3"/>
      <c r="D50" s="3"/>
      <c r="E50" s="3"/>
    </row>
    <row r="51" spans="3:5" ht="12.75">
      <c r="C51" s="3"/>
      <c r="D51" s="3"/>
      <c r="E51" s="3"/>
    </row>
    <row r="52" spans="2:5" ht="12.75">
      <c r="B52" s="1" t="s">
        <v>33</v>
      </c>
      <c r="C52" s="3"/>
      <c r="D52" s="3"/>
      <c r="E52" s="3"/>
    </row>
    <row r="53" spans="2:5" ht="12.75">
      <c r="B53" s="1" t="s">
        <v>34</v>
      </c>
      <c r="C53" s="3">
        <v>80064</v>
      </c>
      <c r="D53" s="3"/>
      <c r="E53" s="3">
        <v>80064</v>
      </c>
    </row>
    <row r="54" spans="2:5" ht="12.75">
      <c r="B54" s="1" t="s">
        <v>35</v>
      </c>
      <c r="C54" s="3">
        <v>3486</v>
      </c>
      <c r="D54" s="3"/>
      <c r="E54" s="3">
        <v>3486</v>
      </c>
    </row>
    <row r="55" spans="2:5" ht="12.75">
      <c r="B55" s="1" t="s">
        <v>36</v>
      </c>
      <c r="C55" s="3">
        <v>691</v>
      </c>
      <c r="D55" s="3"/>
      <c r="E55" s="3">
        <v>691</v>
      </c>
    </row>
    <row r="56" spans="2:5" ht="12.75">
      <c r="B56" s="1" t="s">
        <v>37</v>
      </c>
      <c r="C56" s="3">
        <f>+'Changes in Equity'!F20</f>
        <v>23707</v>
      </c>
      <c r="D56" s="3"/>
      <c r="E56" s="3">
        <v>20796</v>
      </c>
    </row>
    <row r="57" spans="2:5" ht="13.5" thickBot="1">
      <c r="B57" s="1" t="s">
        <v>38</v>
      </c>
      <c r="C57" s="9">
        <f>SUM(C53:C56)</f>
        <v>107948</v>
      </c>
      <c r="D57" s="7"/>
      <c r="E57" s="9">
        <f>SUM(E53:E56)</f>
        <v>105037</v>
      </c>
    </row>
    <row r="58" ht="13.5" thickTop="1"/>
    <row r="59" spans="2:6" ht="12.75">
      <c r="B59" s="24" t="s">
        <v>99</v>
      </c>
      <c r="C59" s="30">
        <v>1.3483</v>
      </c>
      <c r="E59" s="30">
        <v>1.3119</v>
      </c>
      <c r="F59" s="30"/>
    </row>
    <row r="62" spans="2:9" ht="12.75">
      <c r="B62" s="26" t="s">
        <v>121</v>
      </c>
      <c r="C62" s="26"/>
      <c r="D62" s="26"/>
      <c r="E62" s="26"/>
      <c r="F62" s="26"/>
      <c r="G62" s="26"/>
      <c r="H62" s="26"/>
      <c r="I62" s="26"/>
    </row>
    <row r="63" spans="2:9" ht="12.75">
      <c r="B63" s="26" t="s">
        <v>122</v>
      </c>
      <c r="C63" s="26"/>
      <c r="D63" s="26"/>
      <c r="E63" s="26"/>
      <c r="F63" s="26"/>
      <c r="G63" s="26"/>
      <c r="H63" s="26"/>
      <c r="I63" s="26"/>
    </row>
  </sheetData>
  <printOptions/>
  <pageMargins left="0.75" right="0.75" top="1" bottom="1" header="0.5" footer="0.5"/>
  <pageSetup fitToHeight="1" fitToWidth="1" horizontalDpi="300" verticalDpi="3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G29"/>
  <sheetViews>
    <sheetView workbookViewId="0" topLeftCell="A1">
      <selection activeCell="B2" sqref="B2"/>
    </sheetView>
  </sheetViews>
  <sheetFormatPr defaultColWidth="9.140625" defaultRowHeight="12.75"/>
  <cols>
    <col min="1" max="1" width="6.7109375" style="3" customWidth="1"/>
    <col min="2" max="2" width="36.57421875" style="3" customWidth="1"/>
    <col min="3" max="3" width="12.00390625" style="3" customWidth="1"/>
    <col min="4" max="4" width="10.8515625" style="3" customWidth="1"/>
    <col min="5" max="5" width="9.8515625" style="3" customWidth="1"/>
    <col min="6" max="6" width="11.8515625" style="3" customWidth="1"/>
    <col min="7" max="7" width="11.7109375" style="3" customWidth="1"/>
    <col min="8" max="8" width="5.421875" style="3" customWidth="1"/>
    <col min="9" max="16384" width="9.140625" style="3" customWidth="1"/>
  </cols>
  <sheetData>
    <row r="3" ht="15.75">
      <c r="B3" s="25" t="s">
        <v>84</v>
      </c>
    </row>
    <row r="4" ht="12.75">
      <c r="B4" s="17" t="s">
        <v>129</v>
      </c>
    </row>
    <row r="6" ht="12.75">
      <c r="B6" s="6" t="s">
        <v>101</v>
      </c>
    </row>
    <row r="7" ht="12.75">
      <c r="B7" s="6" t="s">
        <v>134</v>
      </c>
    </row>
    <row r="9" spans="4:6" ht="12.75">
      <c r="D9" s="6" t="s">
        <v>70</v>
      </c>
      <c r="F9" s="3" t="s">
        <v>63</v>
      </c>
    </row>
    <row r="10" spans="3:6" ht="12.75">
      <c r="C10" s="4" t="s">
        <v>58</v>
      </c>
      <c r="D10" s="4" t="s">
        <v>57</v>
      </c>
      <c r="E10" s="4" t="s">
        <v>59</v>
      </c>
      <c r="F10" s="4" t="s">
        <v>64</v>
      </c>
    </row>
    <row r="11" spans="3:7" ht="12.75">
      <c r="C11" s="4" t="s">
        <v>62</v>
      </c>
      <c r="D11" s="4" t="s">
        <v>61</v>
      </c>
      <c r="E11" s="4" t="s">
        <v>60</v>
      </c>
      <c r="F11" s="4" t="s">
        <v>65</v>
      </c>
      <c r="G11" s="4" t="s">
        <v>66</v>
      </c>
    </row>
    <row r="12" spans="3:7" ht="12.75">
      <c r="C12" s="23" t="s">
        <v>81</v>
      </c>
      <c r="D12" s="23" t="s">
        <v>81</v>
      </c>
      <c r="E12" s="23" t="s">
        <v>81</v>
      </c>
      <c r="F12" s="23" t="s">
        <v>81</v>
      </c>
      <c r="G12" s="23" t="s">
        <v>81</v>
      </c>
    </row>
    <row r="14" spans="2:7" ht="12.75">
      <c r="B14" s="3" t="s">
        <v>67</v>
      </c>
      <c r="C14" s="3">
        <v>80064</v>
      </c>
      <c r="D14" s="3">
        <v>3486</v>
      </c>
      <c r="E14" s="3">
        <v>691</v>
      </c>
      <c r="F14" s="3">
        <f>+'Balance Sheet'!E56</f>
        <v>20796</v>
      </c>
      <c r="G14" s="3">
        <f>SUM(C14:F14)</f>
        <v>105037</v>
      </c>
    </row>
    <row r="16" spans="2:7" ht="12.75">
      <c r="B16" s="3" t="s">
        <v>69</v>
      </c>
      <c r="C16" s="4" t="s">
        <v>68</v>
      </c>
      <c r="D16" s="4" t="s">
        <v>68</v>
      </c>
      <c r="E16" s="4" t="s">
        <v>68</v>
      </c>
      <c r="F16" s="3">
        <f>+'Income Statement'!F37</f>
        <v>5793</v>
      </c>
      <c r="G16" s="3">
        <f>+F16</f>
        <v>5793</v>
      </c>
    </row>
    <row r="17" spans="2:7" ht="12.75">
      <c r="B17" s="6" t="s">
        <v>126</v>
      </c>
      <c r="C17" s="4" t="s">
        <v>68</v>
      </c>
      <c r="D17" s="4" t="s">
        <v>68</v>
      </c>
      <c r="E17" s="4" t="s">
        <v>68</v>
      </c>
      <c r="F17" s="3">
        <v>-2882</v>
      </c>
      <c r="G17" s="3">
        <f>+F17</f>
        <v>-2882</v>
      </c>
    </row>
    <row r="20" spans="2:7" ht="12.75">
      <c r="B20" s="6" t="s">
        <v>135</v>
      </c>
      <c r="C20" s="5">
        <f>SUM(C14:C19)</f>
        <v>80064</v>
      </c>
      <c r="D20" s="5">
        <f>SUM(D14:D19)</f>
        <v>3486</v>
      </c>
      <c r="E20" s="5">
        <f>SUM(E14:E19)</f>
        <v>691</v>
      </c>
      <c r="F20" s="5">
        <f>SUM(F14:F19)</f>
        <v>23707</v>
      </c>
      <c r="G20" s="5">
        <f>SUM(G14:G19)</f>
        <v>107948</v>
      </c>
    </row>
    <row r="23" ht="12.75">
      <c r="B23" s="6" t="s">
        <v>139</v>
      </c>
    </row>
    <row r="24" spans="2:3" ht="17.25">
      <c r="B24" s="32" t="s">
        <v>127</v>
      </c>
      <c r="C24" s="31"/>
    </row>
    <row r="28" spans="2:5" ht="12.75">
      <c r="B28" s="26" t="s">
        <v>123</v>
      </c>
      <c r="C28" s="26"/>
      <c r="D28" s="26"/>
      <c r="E28" s="26"/>
    </row>
    <row r="29" spans="2:5" ht="12.75">
      <c r="B29" s="26" t="s">
        <v>124</v>
      </c>
      <c r="C29" s="26"/>
      <c r="D29" s="26"/>
      <c r="E29" s="26"/>
    </row>
  </sheetData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68"/>
  <sheetViews>
    <sheetView workbookViewId="0" topLeftCell="A1">
      <selection activeCell="B1" sqref="B1"/>
    </sheetView>
  </sheetViews>
  <sheetFormatPr defaultColWidth="9.140625" defaultRowHeight="12.75"/>
  <cols>
    <col min="1" max="1" width="4.28125" style="10" customWidth="1"/>
    <col min="2" max="2" width="64.00390625" style="10" bestFit="1" customWidth="1"/>
    <col min="3" max="3" width="12.140625" style="10" customWidth="1"/>
    <col min="4" max="4" width="6.00390625" style="10" customWidth="1"/>
    <col min="5" max="5" width="14.00390625" style="10" customWidth="1"/>
    <col min="6" max="16384" width="9.140625" style="10" customWidth="1"/>
  </cols>
  <sheetData>
    <row r="2" ht="15.75">
      <c r="B2" s="25" t="s">
        <v>84</v>
      </c>
    </row>
    <row r="3" ht="12.75">
      <c r="B3" s="17" t="s">
        <v>129</v>
      </c>
    </row>
    <row r="5" ht="12.75">
      <c r="B5" s="10" t="s">
        <v>92</v>
      </c>
    </row>
    <row r="6" ht="12.75">
      <c r="B6" s="10" t="s">
        <v>134</v>
      </c>
    </row>
    <row r="8" spans="3:5" ht="12.75">
      <c r="C8" s="29" t="s">
        <v>0</v>
      </c>
      <c r="D8" s="11"/>
      <c r="E8" s="11"/>
    </row>
    <row r="9" spans="3:5" ht="12.75">
      <c r="C9" s="11" t="s">
        <v>2</v>
      </c>
      <c r="D9" s="11"/>
      <c r="E9" s="12"/>
    </row>
    <row r="10" spans="3:5" ht="12.75">
      <c r="C10" s="11" t="s">
        <v>100</v>
      </c>
      <c r="D10" s="11"/>
      <c r="E10" s="12"/>
    </row>
    <row r="11" spans="3:5" ht="12.75">
      <c r="C11" s="11" t="s">
        <v>130</v>
      </c>
      <c r="D11" s="11"/>
      <c r="E11" s="11"/>
    </row>
    <row r="12" spans="3:5" ht="12.75">
      <c r="C12" s="11" t="s">
        <v>81</v>
      </c>
      <c r="D12" s="11"/>
      <c r="E12" s="11"/>
    </row>
    <row r="14" ht="12.75">
      <c r="B14" s="10" t="s">
        <v>39</v>
      </c>
    </row>
    <row r="16" spans="2:3" ht="12.75">
      <c r="B16" s="10" t="s">
        <v>72</v>
      </c>
      <c r="C16" s="10">
        <f>+'Income Statement'!F37</f>
        <v>5793</v>
      </c>
    </row>
    <row r="18" ht="12.75">
      <c r="B18" s="10" t="s">
        <v>73</v>
      </c>
    </row>
    <row r="19" spans="2:3" ht="12.75">
      <c r="B19" s="10" t="s">
        <v>40</v>
      </c>
      <c r="C19" s="10">
        <v>3083</v>
      </c>
    </row>
    <row r="20" spans="2:3" ht="12.75">
      <c r="B20" s="10" t="s">
        <v>41</v>
      </c>
      <c r="C20" s="10">
        <v>-68</v>
      </c>
    </row>
    <row r="21" spans="2:3" ht="12.75">
      <c r="B21" s="10" t="s">
        <v>86</v>
      </c>
      <c r="C21" s="10">
        <v>94</v>
      </c>
    </row>
    <row r="22" spans="2:3" ht="12.75">
      <c r="B22" s="10" t="s">
        <v>43</v>
      </c>
      <c r="C22" s="10">
        <v>-506</v>
      </c>
    </row>
    <row r="23" spans="2:3" ht="12.75">
      <c r="B23" s="10" t="s">
        <v>119</v>
      </c>
      <c r="C23" s="10">
        <v>134</v>
      </c>
    </row>
    <row r="24" spans="2:3" ht="12.75">
      <c r="B24" s="10" t="s">
        <v>42</v>
      </c>
      <c r="C24" s="10">
        <v>-122</v>
      </c>
    </row>
    <row r="25" spans="2:3" ht="12.75">
      <c r="B25" s="10" t="s">
        <v>87</v>
      </c>
      <c r="C25" s="10">
        <v>188</v>
      </c>
    </row>
    <row r="26" spans="2:3" ht="12.75">
      <c r="B26" s="10" t="s">
        <v>136</v>
      </c>
      <c r="C26" s="10">
        <v>-3000</v>
      </c>
    </row>
    <row r="27" spans="2:3" ht="12.75">
      <c r="B27" s="10" t="s">
        <v>3</v>
      </c>
      <c r="C27" s="10">
        <v>1355</v>
      </c>
    </row>
    <row r="28" spans="2:5" ht="12.75">
      <c r="B28" s="10" t="s">
        <v>71</v>
      </c>
      <c r="C28" s="10">
        <v>-214</v>
      </c>
      <c r="E28" s="16"/>
    </row>
    <row r="29" spans="2:5" ht="12.75">
      <c r="B29" s="10" t="s">
        <v>44</v>
      </c>
      <c r="C29" s="13">
        <f>SUM(C16:C28)</f>
        <v>6737</v>
      </c>
      <c r="E29" s="16"/>
    </row>
    <row r="30" ht="12.75">
      <c r="E30" s="16"/>
    </row>
    <row r="31" spans="2:5" ht="12.75">
      <c r="B31" s="10" t="s">
        <v>88</v>
      </c>
      <c r="E31" s="16"/>
    </row>
    <row r="32" spans="2:5" ht="12.75">
      <c r="B32" s="10" t="s">
        <v>89</v>
      </c>
      <c r="C32" s="10">
        <v>1324</v>
      </c>
      <c r="E32" s="16"/>
    </row>
    <row r="33" spans="2:5" ht="12.75">
      <c r="B33" s="10" t="s">
        <v>90</v>
      </c>
      <c r="C33" s="14">
        <v>868</v>
      </c>
      <c r="E33" s="16"/>
    </row>
    <row r="34" spans="2:5" ht="18.75" customHeight="1">
      <c r="B34" s="10" t="s">
        <v>45</v>
      </c>
      <c r="C34" s="10">
        <f>SUM(C29:C33)</f>
        <v>8929</v>
      </c>
      <c r="E34" s="16"/>
    </row>
    <row r="35" ht="12.75">
      <c r="E35" s="16"/>
    </row>
    <row r="36" spans="2:5" ht="12.75">
      <c r="B36" s="10" t="s">
        <v>46</v>
      </c>
      <c r="C36" s="10">
        <v>-807</v>
      </c>
      <c r="E36" s="16"/>
    </row>
    <row r="37" spans="2:5" ht="12.75">
      <c r="B37" s="10" t="s">
        <v>47</v>
      </c>
      <c r="C37" s="10">
        <v>505</v>
      </c>
      <c r="E37" s="16"/>
    </row>
    <row r="38" spans="2:5" ht="12.75">
      <c r="B38" s="10" t="s">
        <v>48</v>
      </c>
      <c r="C38" s="10">
        <v>-147</v>
      </c>
      <c r="E38" s="16"/>
    </row>
    <row r="39" spans="2:5" ht="12.75">
      <c r="B39" s="10" t="s">
        <v>49</v>
      </c>
      <c r="C39" s="10">
        <v>100</v>
      </c>
      <c r="E39" s="16"/>
    </row>
    <row r="40" spans="2:5" ht="19.5" customHeight="1">
      <c r="B40" s="10" t="s">
        <v>102</v>
      </c>
      <c r="C40" s="15">
        <f>SUM(C34:C39)</f>
        <v>8580</v>
      </c>
      <c r="E40" s="16"/>
    </row>
    <row r="41" ht="12.75">
      <c r="E41" s="16"/>
    </row>
    <row r="42" ht="12.75">
      <c r="E42" s="16"/>
    </row>
    <row r="43" spans="2:5" ht="12.75">
      <c r="B43" s="10" t="s">
        <v>50</v>
      </c>
      <c r="E43" s="16"/>
    </row>
    <row r="44" spans="2:5" ht="12.75">
      <c r="B44" s="10" t="s">
        <v>51</v>
      </c>
      <c r="C44" s="10">
        <v>-963</v>
      </c>
      <c r="E44" s="16"/>
    </row>
    <row r="45" spans="2:5" ht="12.75">
      <c r="B45" s="10" t="s">
        <v>74</v>
      </c>
      <c r="C45" s="10">
        <v>66</v>
      </c>
      <c r="E45" s="16"/>
    </row>
    <row r="46" spans="2:5" ht="12.75">
      <c r="B46" s="10" t="s">
        <v>52</v>
      </c>
      <c r="C46" s="10">
        <v>-3460</v>
      </c>
      <c r="E46" s="16"/>
    </row>
    <row r="47" spans="2:5" ht="12.75">
      <c r="B47" s="10" t="s">
        <v>53</v>
      </c>
      <c r="C47" s="14">
        <v>3312</v>
      </c>
      <c r="E47" s="16"/>
    </row>
    <row r="48" spans="2:5" ht="18" customHeight="1">
      <c r="B48" s="10" t="s">
        <v>103</v>
      </c>
      <c r="C48" s="14">
        <f>SUM(C44:C47)</f>
        <v>-1045</v>
      </c>
      <c r="E48" s="16"/>
    </row>
    <row r="49" ht="12.75">
      <c r="E49" s="16"/>
    </row>
    <row r="50" ht="12.75">
      <c r="E50" s="16"/>
    </row>
    <row r="51" spans="2:5" ht="12.75">
      <c r="B51" s="10" t="s">
        <v>54</v>
      </c>
      <c r="E51" s="16"/>
    </row>
    <row r="52" spans="2:5" ht="12.75">
      <c r="B52" s="10" t="s">
        <v>55</v>
      </c>
      <c r="C52" s="10">
        <v>-1000</v>
      </c>
      <c r="E52" s="16"/>
    </row>
    <row r="53" spans="2:5" ht="12.75">
      <c r="B53" s="10" t="s">
        <v>56</v>
      </c>
      <c r="C53" s="10">
        <v>0</v>
      </c>
      <c r="E53" s="16"/>
    </row>
    <row r="54" spans="3:5" ht="15.75" customHeight="1">
      <c r="C54" s="15">
        <f>+C53+C52</f>
        <v>-1000</v>
      </c>
      <c r="E54" s="16"/>
    </row>
    <row r="55" spans="2:5" ht="12.75">
      <c r="B55" s="10" t="s">
        <v>104</v>
      </c>
      <c r="E55" s="16"/>
    </row>
    <row r="56" ht="12.75">
      <c r="E56" s="16"/>
    </row>
    <row r="57" spans="2:5" ht="12.75">
      <c r="B57" s="10" t="s">
        <v>93</v>
      </c>
      <c r="C57" s="10">
        <f>+C54+C48+C40</f>
        <v>6535</v>
      </c>
      <c r="E57" s="16"/>
    </row>
    <row r="58" ht="12.75">
      <c r="E58" s="16"/>
    </row>
    <row r="59" spans="2:5" ht="12.75">
      <c r="B59" s="10" t="s">
        <v>107</v>
      </c>
      <c r="C59" s="10">
        <v>32657</v>
      </c>
      <c r="E59" s="16"/>
    </row>
    <row r="60" ht="12.75">
      <c r="E60" s="16"/>
    </row>
    <row r="61" spans="2:5" ht="15" customHeight="1">
      <c r="B61" s="10" t="s">
        <v>91</v>
      </c>
      <c r="C61" s="15">
        <f>+C59+C57</f>
        <v>39192</v>
      </c>
      <c r="E61" s="16"/>
    </row>
    <row r="62" ht="12.75">
      <c r="E62" s="16"/>
    </row>
    <row r="63" ht="12.75">
      <c r="E63" s="16"/>
    </row>
    <row r="64" spans="2:7" ht="12.75">
      <c r="B64" s="6" t="s">
        <v>138</v>
      </c>
      <c r="C64" s="3"/>
      <c r="D64" s="3"/>
      <c r="E64" s="3"/>
      <c r="F64" s="3"/>
      <c r="G64" s="3"/>
    </row>
    <row r="65" spans="2:7" ht="17.25">
      <c r="B65" s="32" t="s">
        <v>128</v>
      </c>
      <c r="C65" s="31"/>
      <c r="D65" s="3"/>
      <c r="E65" s="3"/>
      <c r="F65" s="3"/>
      <c r="G65" s="3"/>
    </row>
    <row r="66" spans="2:7" ht="17.25">
      <c r="B66" s="32"/>
      <c r="C66" s="31"/>
      <c r="D66" s="3"/>
      <c r="E66" s="3"/>
      <c r="F66" s="3"/>
      <c r="G66" s="3"/>
    </row>
    <row r="67" spans="2:6" ht="12.75">
      <c r="B67" s="26" t="s">
        <v>125</v>
      </c>
      <c r="C67" s="26"/>
      <c r="D67" s="26"/>
      <c r="E67" s="26"/>
      <c r="F67" s="26"/>
    </row>
    <row r="68" spans="2:6" ht="12.75">
      <c r="B68" s="26" t="s">
        <v>105</v>
      </c>
      <c r="C68" s="26"/>
      <c r="D68" s="26"/>
      <c r="E68" s="26"/>
      <c r="F68" s="26"/>
    </row>
  </sheetData>
  <printOptions/>
  <pageMargins left="0.75" right="0.75" top="1" bottom="1" header="0.5" footer="0.5"/>
  <pageSetup fitToHeight="1" fitToWidth="1" horizontalDpi="300" verticalDpi="3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Unknown User</cp:lastModifiedBy>
  <cp:lastPrinted>2003-02-21T18:33:38Z</cp:lastPrinted>
  <dcterms:created xsi:type="dcterms:W3CDTF">2002-09-05T22:09:56Z</dcterms:created>
  <dcterms:modified xsi:type="dcterms:W3CDTF">2003-02-21T18:34:22Z</dcterms:modified>
  <cp:category/>
  <cp:version/>
  <cp:contentType/>
  <cp:contentStatus/>
</cp:coreProperties>
</file>